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Seth Richmond</author>
  </authors>
  <commentList>
    <comment ref="E40" authorId="0">
      <text>
        <r>
          <rPr>
            <sz val="8"/>
            <rFont val="Tahoma"/>
            <family val="0"/>
          </rPr>
          <t>Depending on the variety, nuts per pound can range from 325 to 425 nuts/lb.</t>
        </r>
      </text>
    </comment>
    <comment ref="B39" authorId="0">
      <text>
        <r>
          <rPr>
            <sz val="8"/>
            <rFont val="Tahoma"/>
            <family val="0"/>
          </rPr>
          <t>Enter</t>
        </r>
        <r>
          <rPr>
            <i/>
            <sz val="8"/>
            <rFont val="Tahoma"/>
            <family val="2"/>
          </rPr>
          <t xml:space="preserve"> your</t>
        </r>
        <r>
          <rPr>
            <sz val="8"/>
            <rFont val="Tahoma"/>
            <family val="2"/>
          </rPr>
          <t xml:space="preserve"> specific data into cells of this color.</t>
        </r>
      </text>
    </comment>
    <comment ref="E47" authorId="0">
      <text>
        <r>
          <rPr>
            <u val="single"/>
            <sz val="8"/>
            <rFont val="Tahoma"/>
            <family val="2"/>
          </rPr>
          <t xml:space="preserve">As a Reference:
</t>
        </r>
        <r>
          <rPr>
            <sz val="8"/>
            <rFont val="Tahoma"/>
            <family val="2"/>
          </rPr>
          <t>A 50hp engine uses approximately 2 gal/hr</t>
        </r>
        <r>
          <rPr>
            <sz val="8"/>
            <rFont val="Tahoma"/>
            <family val="0"/>
          </rPr>
          <t xml:space="preserve">
An 80hp engine uses approximately 3.5 gal/hr.</t>
        </r>
      </text>
    </comment>
    <comment ref="E68" authorId="0">
      <text>
        <r>
          <rPr>
            <sz val="8"/>
            <rFont val="Tahoma"/>
            <family val="0"/>
          </rPr>
          <t xml:space="preserve">Enter in an approximation of nuts left behind per tree with the reduced pass method.
</t>
        </r>
      </text>
    </comment>
    <comment ref="E72" authorId="0">
      <text>
        <r>
          <rPr>
            <sz val="8"/>
            <rFont val="Tahoma"/>
            <family val="0"/>
          </rPr>
          <t xml:space="preserve">This amount represents the $ lost or gained for the Total Acreage.
</t>
        </r>
      </text>
    </comment>
    <comment ref="E42" authorId="0">
      <text>
        <r>
          <rPr>
            <sz val="8"/>
            <rFont val="Tahoma"/>
            <family val="2"/>
          </rPr>
          <t>Across the row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sz val="8"/>
            <rFont val="Tahoma"/>
            <family val="0"/>
          </rPr>
          <t xml:space="preserve">Down the row
</t>
        </r>
      </text>
    </comment>
    <comment ref="E58" authorId="0">
      <text>
        <r>
          <rPr>
            <sz val="8"/>
            <rFont val="Tahoma"/>
            <family val="0"/>
          </rPr>
          <t xml:space="preserve">See above for "Break Even Point" explanation.
</t>
        </r>
      </text>
    </comment>
    <comment ref="E64" authorId="0">
      <text>
        <r>
          <rPr>
            <sz val="8"/>
            <rFont val="Tahoma"/>
            <family val="0"/>
          </rPr>
          <t xml:space="preserve">Enter in the total sweeper passes per tree row.
</t>
        </r>
      </text>
    </comment>
    <comment ref="E67" authorId="0">
      <text>
        <r>
          <rPr>
            <sz val="8"/>
            <rFont val="Tahoma"/>
            <family val="2"/>
          </rPr>
          <t>Enter in a reduced amount of sweeper passes, even though it may leave more nuts behind.</t>
        </r>
      </text>
    </comment>
  </commentList>
</comments>
</file>

<file path=xl/sharedStrings.xml><?xml version="1.0" encoding="utf-8"?>
<sst xmlns="http://schemas.openxmlformats.org/spreadsheetml/2006/main" count="25" uniqueCount="25">
  <si>
    <t>Wages ($/hr) =</t>
  </si>
  <si>
    <t>Fuel Price ($/gal) =</t>
  </si>
  <si>
    <t># Nuts/lb =</t>
  </si>
  <si>
    <t>Price/lb =</t>
  </si>
  <si>
    <t>BREAK EVEN POINT -       # Nuts Left/ Tree</t>
  </si>
  <si>
    <t>Input</t>
  </si>
  <si>
    <t>Ground Speed(mph) =</t>
  </si>
  <si>
    <t>Tree Spacing Width (ft) =</t>
  </si>
  <si>
    <t>Tree Spacing Length (ft) =</t>
  </si>
  <si>
    <t>SWEEPER COST ANALYSIS</t>
  </si>
  <si>
    <t>Sweeper Fuel Consumption (gal/hr) =</t>
  </si>
  <si>
    <t>Trees per Acre =</t>
  </si>
  <si>
    <t>Value per Nut =</t>
  </si>
  <si>
    <t>Calculated Output:</t>
  </si>
  <si>
    <t>Economic Analysis:</t>
  </si>
  <si>
    <t>What if Scenario:</t>
  </si>
  <si>
    <t>Fuel Cost for each Sweeping Pass ($/acre) =</t>
  </si>
  <si>
    <t># Sweeper Passes Traditionally used =</t>
  </si>
  <si>
    <t>Average Observed # Nuts Left/Tree =</t>
  </si>
  <si>
    <t>This reduced pass operation will result in a …</t>
  </si>
  <si>
    <t>Time required for each Sweeping Pass (hrs/acre) =</t>
  </si>
  <si>
    <t>Labor Cost for each Sweeping Pass ($/acre) =</t>
  </si>
  <si>
    <t># Sweeper Passes Proposed for new method =</t>
  </si>
  <si>
    <t>Total Cost for each Sweeping Pass ($/acre) =</t>
  </si>
  <si>
    <t>Traditionally Observed Average # Nuts Left/Tree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</si>
</sst>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0.0"/>
    <numFmt numFmtId="167" formatCode="#,##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&quot;/acre&quot;"/>
  </numFmts>
  <fonts count="1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2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u val="single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4" xfId="0" applyFont="1" applyBorder="1" applyAlignment="1">
      <alignment horizontal="right" vertical="center"/>
    </xf>
    <xf numFmtId="164" fontId="0" fillId="0" borderId="5" xfId="0" applyNumberForma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73" fontId="5" fillId="3" borderId="6" xfId="0" applyNumberFormat="1" applyFont="1" applyFill="1" applyBorder="1" applyAlignment="1">
      <alignment horizontal="center" vertical="center"/>
    </xf>
    <xf numFmtId="173" fontId="5" fillId="3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39</xdr:row>
      <xdr:rowOff>9525</xdr:rowOff>
    </xdr:from>
    <xdr:to>
      <xdr:col>5</xdr:col>
      <xdr:colOff>457200</xdr:colOff>
      <xdr:row>46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4286250" y="6391275"/>
          <a:ext cx="238125" cy="1266825"/>
        </a:xfrm>
        <a:prstGeom prst="rightBrace">
          <a:avLst>
            <a:gd name="adj" fmla="val 2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42</xdr:row>
      <xdr:rowOff>95250</xdr:rowOff>
    </xdr:from>
    <xdr:to>
      <xdr:col>6</xdr:col>
      <xdr:colOff>771525</xdr:colOff>
      <xdr:row>43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4676775" y="6962775"/>
          <a:ext cx="10953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INPUTS</a:t>
          </a:r>
        </a:p>
      </xdr:txBody>
    </xdr:sp>
    <xdr:clientData/>
  </xdr:twoCellAnchor>
  <xdr:twoCellAnchor>
    <xdr:from>
      <xdr:col>4</xdr:col>
      <xdr:colOff>819150</xdr:colOff>
      <xdr:row>32</xdr:row>
      <xdr:rowOff>142875</xdr:rowOff>
    </xdr:from>
    <xdr:to>
      <xdr:col>6</xdr:col>
      <xdr:colOff>171450</xdr:colOff>
      <xdr:row>37</xdr:row>
      <xdr:rowOff>66675</xdr:rowOff>
    </xdr:to>
    <xdr:sp>
      <xdr:nvSpPr>
        <xdr:cNvPr id="3" name="AutoShape 11"/>
        <xdr:cNvSpPr>
          <a:spLocks/>
        </xdr:cNvSpPr>
      </xdr:nvSpPr>
      <xdr:spPr>
        <a:xfrm>
          <a:off x="3952875" y="5353050"/>
          <a:ext cx="1219200" cy="752475"/>
        </a:xfrm>
        <a:prstGeom prst="wedgeRoundRectCallout">
          <a:avLst>
            <a:gd name="adj1" fmla="val -39842"/>
            <a:gd name="adj2" fmla="val 89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Move your mouse cursor to a cell with a red triangle for further details.</a:t>
          </a:r>
        </a:p>
      </xdr:txBody>
    </xdr:sp>
    <xdr:clientData/>
  </xdr:twoCellAnchor>
  <xdr:twoCellAnchor>
    <xdr:from>
      <xdr:col>5</xdr:col>
      <xdr:colOff>180975</xdr:colOff>
      <xdr:row>63</xdr:row>
      <xdr:rowOff>19050</xdr:rowOff>
    </xdr:from>
    <xdr:to>
      <xdr:col>5</xdr:col>
      <xdr:colOff>419100</xdr:colOff>
      <xdr:row>68</xdr:row>
      <xdr:rowOff>9525</xdr:rowOff>
    </xdr:to>
    <xdr:sp>
      <xdr:nvSpPr>
        <xdr:cNvPr id="4" name="AutoShape 35"/>
        <xdr:cNvSpPr>
          <a:spLocks/>
        </xdr:cNvSpPr>
      </xdr:nvSpPr>
      <xdr:spPr>
        <a:xfrm>
          <a:off x="4248150" y="10334625"/>
          <a:ext cx="238125" cy="800100"/>
        </a:xfrm>
        <a:prstGeom prst="rightBrace">
          <a:avLst>
            <a:gd name="adj1" fmla="val -26101"/>
            <a:gd name="adj2" fmla="val 2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64</xdr:row>
      <xdr:rowOff>152400</xdr:rowOff>
    </xdr:from>
    <xdr:to>
      <xdr:col>6</xdr:col>
      <xdr:colOff>676275</xdr:colOff>
      <xdr:row>66</xdr:row>
      <xdr:rowOff>28575</xdr:rowOff>
    </xdr:to>
    <xdr:sp>
      <xdr:nvSpPr>
        <xdr:cNvPr id="5" name="AutoShape 38"/>
        <xdr:cNvSpPr>
          <a:spLocks/>
        </xdr:cNvSpPr>
      </xdr:nvSpPr>
      <xdr:spPr>
        <a:xfrm>
          <a:off x="4581525" y="10629900"/>
          <a:ext cx="10953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INPUTS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tabSelected="1" workbookViewId="0" topLeftCell="A34">
      <selection activeCell="L69" sqref="L69"/>
    </sheetView>
  </sheetViews>
  <sheetFormatPr defaultColWidth="9.140625" defaultRowHeight="12.75"/>
  <cols>
    <col min="1" max="1" width="10.28125" style="0" customWidth="1"/>
    <col min="2" max="2" width="13.140625" style="0" customWidth="1"/>
    <col min="3" max="3" width="11.8515625" style="0" bestFit="1" customWidth="1"/>
    <col min="4" max="4" width="11.7109375" style="0" customWidth="1"/>
    <col min="5" max="6" width="14.00390625" style="0" customWidth="1"/>
    <col min="7" max="7" width="13.7109375" style="0" bestFit="1" customWidth="1"/>
    <col min="8" max="8" width="15.140625" style="0" customWidth="1"/>
  </cols>
  <sheetData>
    <row r="1" spans="1:9" ht="15">
      <c r="A1" s="46" t="s">
        <v>9</v>
      </c>
      <c r="B1" s="46"/>
      <c r="C1" s="46"/>
      <c r="D1" s="46"/>
      <c r="E1" s="46"/>
      <c r="F1" s="46"/>
      <c r="G1" s="46"/>
      <c r="H1" s="30"/>
      <c r="I1" s="30"/>
    </row>
    <row r="3" ht="12.75" customHeight="1"/>
    <row r="13" spans="1:9" ht="12.75">
      <c r="A13" s="12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2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2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2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2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12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2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2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2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26"/>
      <c r="B22" s="27"/>
      <c r="C22" s="27"/>
      <c r="D22" s="27"/>
      <c r="E22" s="27"/>
      <c r="F22" s="27"/>
      <c r="G22" s="27"/>
      <c r="H22" s="11"/>
      <c r="I22" s="11"/>
    </row>
    <row r="23" spans="1:9" ht="12.75">
      <c r="A23" s="26"/>
      <c r="B23" s="27"/>
      <c r="C23" s="27"/>
      <c r="D23" s="27"/>
      <c r="E23" s="27"/>
      <c r="F23" s="27"/>
      <c r="G23" s="27"/>
      <c r="H23" s="11"/>
      <c r="I23" s="11"/>
    </row>
    <row r="24" spans="1:9" ht="12.75">
      <c r="A24" s="26"/>
      <c r="B24" s="27"/>
      <c r="C24" s="27"/>
      <c r="D24" s="27"/>
      <c r="E24" s="27"/>
      <c r="F24" s="27"/>
      <c r="G24" s="27"/>
      <c r="H24" s="11"/>
      <c r="I24" s="11"/>
    </row>
    <row r="25" spans="1:9" ht="12.75">
      <c r="A25" s="26"/>
      <c r="B25" s="27"/>
      <c r="C25" s="27"/>
      <c r="D25" s="27"/>
      <c r="E25" s="27"/>
      <c r="F25" s="27"/>
      <c r="G25" s="27"/>
      <c r="H25" s="11"/>
      <c r="I25" s="11"/>
    </row>
    <row r="26" spans="1:9" ht="12.75">
      <c r="A26" s="26"/>
      <c r="B26" s="27"/>
      <c r="C26" s="27"/>
      <c r="D26" s="27"/>
      <c r="E26" s="27"/>
      <c r="F26" s="27"/>
      <c r="G26" s="27"/>
      <c r="H26" s="11"/>
      <c r="I26" s="11"/>
    </row>
    <row r="27" spans="1:9" ht="12.75">
      <c r="A27" s="26"/>
      <c r="B27" s="27"/>
      <c r="C27" s="27"/>
      <c r="D27" s="27"/>
      <c r="E27" s="27"/>
      <c r="F27" s="27"/>
      <c r="G27" s="27"/>
      <c r="H27" s="11"/>
      <c r="I27" s="11"/>
    </row>
    <row r="28" spans="1:9" ht="12.75">
      <c r="A28" s="26"/>
      <c r="B28" s="27"/>
      <c r="C28" s="27"/>
      <c r="D28" s="27"/>
      <c r="E28" s="27"/>
      <c r="F28" s="27"/>
      <c r="G28" s="27"/>
      <c r="H28" s="11"/>
      <c r="I28" s="11"/>
    </row>
    <row r="29" spans="1:9" ht="12.75">
      <c r="A29" s="26"/>
      <c r="B29" s="27"/>
      <c r="C29" s="27"/>
      <c r="D29" s="27"/>
      <c r="E29" s="27"/>
      <c r="F29" s="27"/>
      <c r="G29" s="27"/>
      <c r="H29" s="11"/>
      <c r="I29" s="11"/>
    </row>
    <row r="30" spans="1:9" ht="12.75">
      <c r="A30" s="26"/>
      <c r="B30" s="27"/>
      <c r="C30" s="27"/>
      <c r="D30" s="27"/>
      <c r="E30" s="27"/>
      <c r="F30" s="27"/>
      <c r="G30" s="27"/>
      <c r="H30" s="11"/>
      <c r="I30" s="11"/>
    </row>
    <row r="31" spans="1:9" ht="12.75">
      <c r="A31" s="26"/>
      <c r="B31" s="27"/>
      <c r="C31" s="27"/>
      <c r="D31" s="27"/>
      <c r="E31" s="27"/>
      <c r="F31" s="27"/>
      <c r="G31" s="27"/>
      <c r="H31" s="11"/>
      <c r="I31" s="11"/>
    </row>
    <row r="32" spans="1:9" ht="12.75">
      <c r="A32" s="26"/>
      <c r="B32" s="27"/>
      <c r="C32" s="27"/>
      <c r="D32" s="27"/>
      <c r="E32" s="27"/>
      <c r="F32" s="27"/>
      <c r="G32" s="27"/>
      <c r="H32" s="11"/>
      <c r="I32" s="11"/>
    </row>
    <row r="33" spans="1:9" ht="12.75">
      <c r="A33" s="26"/>
      <c r="B33" s="27"/>
      <c r="C33" s="27"/>
      <c r="D33" s="27"/>
      <c r="E33" s="27"/>
      <c r="F33" s="27"/>
      <c r="G33" s="27"/>
      <c r="H33" s="11"/>
      <c r="I33" s="11"/>
    </row>
    <row r="34" spans="1:9" ht="12.75">
      <c r="A34" s="26"/>
      <c r="B34" s="27"/>
      <c r="C34" s="27"/>
      <c r="D34" s="27"/>
      <c r="E34" s="27"/>
      <c r="F34" s="27"/>
      <c r="G34" s="27"/>
      <c r="H34" s="11"/>
      <c r="I34" s="11"/>
    </row>
    <row r="35" spans="1:9" ht="12.75">
      <c r="A35" s="26"/>
      <c r="B35" s="27"/>
      <c r="C35" s="27"/>
      <c r="D35" s="27"/>
      <c r="E35" s="27"/>
      <c r="F35" s="27"/>
      <c r="G35" s="27"/>
      <c r="H35" s="11"/>
      <c r="I35" s="11"/>
    </row>
    <row r="36" spans="1:9" ht="13.5" thickBot="1">
      <c r="A36" s="28"/>
      <c r="B36" s="29"/>
      <c r="C36" s="29"/>
      <c r="D36" s="29"/>
      <c r="E36" s="29"/>
      <c r="F36" s="29"/>
      <c r="G36" s="29"/>
      <c r="H36" s="11"/>
      <c r="I36" s="11"/>
    </row>
    <row r="37" spans="1:9" ht="13.5" thickTop="1">
      <c r="A37" s="12"/>
      <c r="B37" s="11"/>
      <c r="C37" s="11"/>
      <c r="D37" s="11"/>
      <c r="E37" s="11"/>
      <c r="F37" s="11"/>
      <c r="G37" s="11"/>
      <c r="H37" s="11"/>
      <c r="I37" s="11"/>
    </row>
    <row r="38" ht="13.5" thickBot="1"/>
    <row r="39" spans="1:2" ht="13.5" thickBot="1">
      <c r="A39" s="1"/>
      <c r="B39" s="3" t="s">
        <v>5</v>
      </c>
    </row>
    <row r="40" spans="4:6" ht="12.75">
      <c r="D40" s="2" t="s">
        <v>2</v>
      </c>
      <c r="E40" s="4">
        <v>350</v>
      </c>
      <c r="F40" s="14"/>
    </row>
    <row r="41" spans="4:6" ht="12.75" customHeight="1">
      <c r="D41" s="2" t="s">
        <v>3</v>
      </c>
      <c r="E41" s="5">
        <v>2</v>
      </c>
      <c r="F41" s="16"/>
    </row>
    <row r="42" spans="4:6" ht="12.75">
      <c r="D42" s="2" t="s">
        <v>7</v>
      </c>
      <c r="E42" s="7">
        <v>22</v>
      </c>
      <c r="F42" s="18"/>
    </row>
    <row r="43" spans="4:6" ht="12.75">
      <c r="D43" s="2" t="s">
        <v>8</v>
      </c>
      <c r="E43" s="7">
        <v>20</v>
      </c>
      <c r="F43" s="18"/>
    </row>
    <row r="44" spans="4:6" ht="12.75">
      <c r="D44" s="2" t="s">
        <v>6</v>
      </c>
      <c r="E44" s="9">
        <v>3</v>
      </c>
      <c r="F44" s="19"/>
    </row>
    <row r="45" spans="4:6" ht="12.75">
      <c r="D45" s="2" t="s">
        <v>0</v>
      </c>
      <c r="E45" s="5">
        <v>8</v>
      </c>
      <c r="F45" s="16"/>
    </row>
    <row r="46" spans="4:6" ht="12.75">
      <c r="D46" s="2" t="s">
        <v>1</v>
      </c>
      <c r="E46" s="5">
        <v>3</v>
      </c>
      <c r="F46" s="16"/>
    </row>
    <row r="47" spans="4:6" ht="12.75">
      <c r="D47" s="2" t="s">
        <v>10</v>
      </c>
      <c r="E47" s="4">
        <v>3.5</v>
      </c>
      <c r="F47" s="14"/>
    </row>
    <row r="48" spans="1:7" ht="13.5" thickBot="1">
      <c r="A48" s="31"/>
      <c r="B48" s="31"/>
      <c r="C48" s="31"/>
      <c r="D48" s="32"/>
      <c r="E48" s="33"/>
      <c r="F48" s="33"/>
      <c r="G48" s="31"/>
    </row>
    <row r="49" spans="1:6" ht="12.75">
      <c r="A49" s="39" t="s">
        <v>13</v>
      </c>
      <c r="D49" s="2"/>
      <c r="E49" s="14"/>
      <c r="F49" s="14"/>
    </row>
    <row r="50" spans="4:6" ht="12.75" customHeight="1">
      <c r="D50" s="34" t="s">
        <v>12</v>
      </c>
      <c r="E50" s="6">
        <f>E41/E40</f>
        <v>0.005714285714285714</v>
      </c>
      <c r="F50" s="17"/>
    </row>
    <row r="51" spans="4:6" ht="12.75" customHeight="1">
      <c r="D51" s="34" t="s">
        <v>11</v>
      </c>
      <c r="E51" s="10">
        <f>43560/(E42*E43)</f>
        <v>99</v>
      </c>
      <c r="F51" s="13"/>
    </row>
    <row r="52" spans="4:6" ht="12.75" customHeight="1">
      <c r="D52" s="34" t="s">
        <v>20</v>
      </c>
      <c r="E52" s="8">
        <f>(43560/E42)/(5280*E44)</f>
        <v>0.125</v>
      </c>
      <c r="F52" s="14"/>
    </row>
    <row r="53" spans="4:6" ht="12.75">
      <c r="D53" s="23" t="s">
        <v>16</v>
      </c>
      <c r="E53" s="35">
        <f>E52*E46*E47</f>
        <v>1.3125</v>
      </c>
      <c r="F53" s="14"/>
    </row>
    <row r="54" spans="4:6" ht="12.75">
      <c r="D54" s="23" t="s">
        <v>21</v>
      </c>
      <c r="E54" s="35">
        <f>E52*E45</f>
        <v>1</v>
      </c>
      <c r="F54" s="14"/>
    </row>
    <row r="55" spans="1:7" ht="13.5" thickBot="1">
      <c r="A55" s="31"/>
      <c r="B55" s="31"/>
      <c r="C55" s="31"/>
      <c r="D55" s="43" t="s">
        <v>23</v>
      </c>
      <c r="E55" s="44">
        <f>E53+E54</f>
        <v>2.3125</v>
      </c>
      <c r="F55" s="33"/>
      <c r="G55" s="31"/>
    </row>
    <row r="56" ht="12.75">
      <c r="A56" s="39" t="s">
        <v>14</v>
      </c>
    </row>
    <row r="57" ht="13.5" thickBot="1">
      <c r="A57" s="39"/>
    </row>
    <row r="58" spans="3:6" ht="12.75">
      <c r="C58" s="57" t="s">
        <v>4</v>
      </c>
      <c r="D58" s="58"/>
      <c r="E58" s="47">
        <f>(E55)/(E51*E50)</f>
        <v>4.087752525252525</v>
      </c>
      <c r="F58" s="15"/>
    </row>
    <row r="59" spans="3:6" ht="13.5" thickBot="1">
      <c r="C59" s="59"/>
      <c r="D59" s="60"/>
      <c r="E59" s="48"/>
      <c r="F59" s="15"/>
    </row>
    <row r="60" spans="1:7" ht="12.75">
      <c r="A60" s="40"/>
      <c r="B60" s="40"/>
      <c r="C60" s="21"/>
      <c r="D60" s="21"/>
      <c r="E60" s="22"/>
      <c r="F60" s="15"/>
      <c r="G60" s="40"/>
    </row>
    <row r="61" spans="1:7" ht="13.5" thickBot="1">
      <c r="A61" s="31"/>
      <c r="B61" s="31"/>
      <c r="C61" s="36"/>
      <c r="D61" s="36"/>
      <c r="E61" s="37"/>
      <c r="F61" s="38"/>
      <c r="G61" s="31"/>
    </row>
    <row r="62" spans="1:7" ht="12.75">
      <c r="A62" s="41" t="s">
        <v>15</v>
      </c>
      <c r="B62" s="40"/>
      <c r="C62" s="21"/>
      <c r="D62" s="21"/>
      <c r="E62" s="22"/>
      <c r="F62" s="15"/>
      <c r="G62" s="40"/>
    </row>
    <row r="63" spans="1:7" ht="12.75">
      <c r="A63" s="41"/>
      <c r="B63" s="40"/>
      <c r="C63" s="21"/>
      <c r="D63" s="21"/>
      <c r="E63" s="22"/>
      <c r="F63" s="15"/>
      <c r="G63" s="40"/>
    </row>
    <row r="64" spans="1:7" ht="12.75">
      <c r="A64" s="40"/>
      <c r="B64" s="40"/>
      <c r="C64" s="21"/>
      <c r="D64" s="23" t="s">
        <v>17</v>
      </c>
      <c r="E64" s="24">
        <v>6</v>
      </c>
      <c r="F64" s="15"/>
      <c r="G64" s="40"/>
    </row>
    <row r="65" spans="1:7" ht="12.75">
      <c r="A65" s="40"/>
      <c r="B65" s="40"/>
      <c r="C65" s="21"/>
      <c r="D65" s="23" t="s">
        <v>24</v>
      </c>
      <c r="E65" s="24">
        <v>2</v>
      </c>
      <c r="F65" s="15"/>
      <c r="G65" s="40"/>
    </row>
    <row r="66" spans="1:7" ht="12.75">
      <c r="A66" s="40"/>
      <c r="B66" s="40"/>
      <c r="C66" s="21"/>
      <c r="D66" s="23"/>
      <c r="E66" s="45"/>
      <c r="F66" s="15"/>
      <c r="G66" s="40"/>
    </row>
    <row r="67" spans="1:7" ht="12.75">
      <c r="A67" s="40"/>
      <c r="B67" s="40"/>
      <c r="C67" s="21"/>
      <c r="D67" s="23" t="s">
        <v>22</v>
      </c>
      <c r="E67" s="24">
        <v>4</v>
      </c>
      <c r="F67" s="15"/>
      <c r="G67" s="40"/>
    </row>
    <row r="68" spans="4:6" ht="12.75">
      <c r="D68" s="23" t="s">
        <v>18</v>
      </c>
      <c r="E68" s="24">
        <v>7</v>
      </c>
      <c r="F68" s="15"/>
    </row>
    <row r="69" ht="12.75">
      <c r="F69" s="15"/>
    </row>
    <row r="70" ht="13.5" customHeight="1">
      <c r="F70" s="25"/>
    </row>
    <row r="71" ht="12.75" customHeight="1" thickBot="1"/>
    <row r="72" spans="2:5" ht="12.75" customHeight="1">
      <c r="B72" s="51" t="s">
        <v>19</v>
      </c>
      <c r="C72" s="52"/>
      <c r="D72" s="55" t="str">
        <f>IF((E55*(E64-E67))-(E68*E51*E50)&gt;=0,"Gain Of","Loss Of")</f>
        <v>Gain Of</v>
      </c>
      <c r="E72" s="49">
        <f>((E64-E67)*(E55))-((E68-E65)*E51*E50)</f>
        <v>1.7964285714285713</v>
      </c>
    </row>
    <row r="73" spans="2:5" ht="13.5" thickBot="1">
      <c r="B73" s="53"/>
      <c r="C73" s="54"/>
      <c r="D73" s="56"/>
      <c r="E73" s="50">
        <f>((E61-E62)*(E50+E51))-(E63*E48*E47)</f>
        <v>0</v>
      </c>
    </row>
    <row r="74" spans="3:4" ht="12.75">
      <c r="C74" s="20"/>
      <c r="D74" s="20"/>
    </row>
    <row r="76" ht="12.75">
      <c r="E76" s="42"/>
    </row>
  </sheetData>
  <mergeCells count="6">
    <mergeCell ref="A1:G1"/>
    <mergeCell ref="E58:E59"/>
    <mergeCell ref="E72:E73"/>
    <mergeCell ref="B72:C73"/>
    <mergeCell ref="D72:D73"/>
    <mergeCell ref="C58:D59"/>
  </mergeCells>
  <printOptions/>
  <pageMargins left="0.75" right="0.75" top="1" bottom="1" header="0.5" footer="0.5"/>
  <pageSetup horizontalDpi="600" verticalDpi="600" orientation="portrait" r:id="rId5"/>
  <headerFooter alignWithMargins="0">
    <oddFooter>&amp;L&amp;Z&amp;F</oddFooter>
  </headerFooter>
  <rowBreaks count="1" manualBreakCount="1">
    <brk id="48" max="255" man="1"/>
  </rowBreaks>
  <drawing r:id="rId4"/>
  <legacyDrawing r:id="rId3"/>
  <oleObjects>
    <oleObject progId="Word.Document.8" shapeId="10258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Flory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Richmond</dc:creator>
  <cp:keywords/>
  <dc:description/>
  <cp:lastModifiedBy>Mike Flora</cp:lastModifiedBy>
  <cp:lastPrinted>2007-06-27T20:50:04Z</cp:lastPrinted>
  <dcterms:created xsi:type="dcterms:W3CDTF">2005-09-12T17:07:26Z</dcterms:created>
  <dcterms:modified xsi:type="dcterms:W3CDTF">2007-06-27T21:02:54Z</dcterms:modified>
  <cp:category/>
  <cp:version/>
  <cp:contentType/>
  <cp:contentStatus/>
</cp:coreProperties>
</file>